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2995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<sst xmlns="http://schemas.openxmlformats.org/spreadsheetml/2006/main" count="350" uniqueCount="188">
  <si>
    <t>Part</t>
  </si>
  <si>
    <t>Value</t>
  </si>
  <si>
    <t>Device</t>
  </si>
  <si>
    <t>Package</t>
  </si>
  <si>
    <t>Description</t>
  </si>
  <si>
    <t>C1</t>
  </si>
  <si>
    <t>10u</t>
  </si>
  <si>
    <t>C-USC0805K</t>
  </si>
  <si>
    <t>C0805K</t>
  </si>
  <si>
    <t>CAPACITOR, American symbol</t>
  </si>
  <si>
    <t>C2</t>
  </si>
  <si>
    <t>100n</t>
  </si>
  <si>
    <t>C3</t>
  </si>
  <si>
    <t>4u7</t>
  </si>
  <si>
    <t>C4</t>
  </si>
  <si>
    <t>C5</t>
  </si>
  <si>
    <t>C6</t>
  </si>
  <si>
    <t>33n</t>
  </si>
  <si>
    <t>C7</t>
  </si>
  <si>
    <t>C8</t>
  </si>
  <si>
    <t>18p</t>
  </si>
  <si>
    <t>C9</t>
  </si>
  <si>
    <t>C10</t>
  </si>
  <si>
    <t>C11</t>
  </si>
  <si>
    <t>C12</t>
  </si>
  <si>
    <t>C13</t>
  </si>
  <si>
    <t>F1</t>
  </si>
  <si>
    <t>500mA</t>
  </si>
  <si>
    <t>FUSE1210</t>
  </si>
  <si>
    <t>1210W</t>
  </si>
  <si>
    <t>FUSE</t>
  </si>
  <si>
    <t>F1A</t>
  </si>
  <si>
    <t>PTCPTH</t>
  </si>
  <si>
    <t>PTC</t>
  </si>
  <si>
    <t>Resettable Fuse PTC</t>
  </si>
  <si>
    <t>J1</t>
  </si>
  <si>
    <t>GPIO</t>
  </si>
  <si>
    <t>M05X2SHD</t>
  </si>
  <si>
    <t>2X5-SHROUDED</t>
  </si>
  <si>
    <t>Header 5x2</t>
  </si>
  <si>
    <t>JMP1</t>
  </si>
  <si>
    <t>0R-JUMPA</t>
  </si>
  <si>
    <t>A0R-JMP</t>
  </si>
  <si>
    <t>SMD 0R 0805 Jumper</t>
  </si>
  <si>
    <t>JMP2</t>
  </si>
  <si>
    <t>JMP3</t>
  </si>
  <si>
    <t>JMP4</t>
  </si>
  <si>
    <t>JP1</t>
  </si>
  <si>
    <t>5V IN</t>
  </si>
  <si>
    <t>PINHD-1X2</t>
  </si>
  <si>
    <t>1X02</t>
  </si>
  <si>
    <t>PIN HEADER</t>
  </si>
  <si>
    <t>P1</t>
  </si>
  <si>
    <t>PORTA</t>
  </si>
  <si>
    <t>FTDI_BASICPTH</t>
  </si>
  <si>
    <t>FTDI_BASIC</t>
  </si>
  <si>
    <t>FTDI Basic: 3.3V and 5V</t>
  </si>
  <si>
    <t>P2</t>
  </si>
  <si>
    <t>PORTB</t>
  </si>
  <si>
    <t>R1</t>
  </si>
  <si>
    <t>680R</t>
  </si>
  <si>
    <t>R-US_R0805W</t>
  </si>
  <si>
    <t>R0805W</t>
  </si>
  <si>
    <t>RESISTOR, American symbol</t>
  </si>
  <si>
    <t>R2</t>
  </si>
  <si>
    <t>10k</t>
  </si>
  <si>
    <t>R3</t>
  </si>
  <si>
    <t>100k</t>
  </si>
  <si>
    <t>R4</t>
  </si>
  <si>
    <t>2k2</t>
  </si>
  <si>
    <t>R5</t>
  </si>
  <si>
    <t>R6</t>
  </si>
  <si>
    <t>470R</t>
  </si>
  <si>
    <t>R7</t>
  </si>
  <si>
    <t>1M</t>
  </si>
  <si>
    <t>R8</t>
  </si>
  <si>
    <t>1k5</t>
  </si>
  <si>
    <t>R9</t>
  </si>
  <si>
    <t>47k</t>
  </si>
  <si>
    <t>U1</t>
  </si>
  <si>
    <t>GL850G</t>
  </si>
  <si>
    <t>SSOP28</t>
  </si>
  <si>
    <t>Genesys Logic GL850G</t>
  </si>
  <si>
    <t>U2</t>
  </si>
  <si>
    <t>FT2232L/FT2232D</t>
  </si>
  <si>
    <t>FT2232D</t>
  </si>
  <si>
    <t>LQFP-48</t>
  </si>
  <si>
    <t>U3</t>
  </si>
  <si>
    <t>93C46B-SN</t>
  </si>
  <si>
    <t>M93C46</t>
  </si>
  <si>
    <t>SO08</t>
  </si>
  <si>
    <t>U4</t>
  </si>
  <si>
    <t>74LVC1G14DBV</t>
  </si>
  <si>
    <t>SOT23-5</t>
  </si>
  <si>
    <t>Single Schmitt-Trigger Inverter Gate</t>
  </si>
  <si>
    <t>U5</t>
  </si>
  <si>
    <t>74LVC1G80DBV</t>
  </si>
  <si>
    <t>74LVC1G80</t>
  </si>
  <si>
    <t>Single Positive-Edge-Triggered (Inverting) D-Type Flip-Flop</t>
  </si>
  <si>
    <t>USB0</t>
  </si>
  <si>
    <t>USB UPLINK</t>
  </si>
  <si>
    <t>PINHD-1X4</t>
  </si>
  <si>
    <t>1X04</t>
  </si>
  <si>
    <t>USB1</t>
  </si>
  <si>
    <t>USB-A-F-S</t>
  </si>
  <si>
    <t>USB1A</t>
  </si>
  <si>
    <t>USB1 ALT</t>
  </si>
  <si>
    <t>USB2</t>
  </si>
  <si>
    <t>USB2A</t>
  </si>
  <si>
    <t>USB2 ALT</t>
  </si>
  <si>
    <t>USB3</t>
  </si>
  <si>
    <t>USB3A</t>
  </si>
  <si>
    <t>USB3 ALT</t>
  </si>
  <si>
    <t>X1</t>
  </si>
  <si>
    <t>USB-MINIB-5PIN</t>
  </si>
  <si>
    <t>USB-MINIB</t>
  </si>
  <si>
    <t>Mini-USB "B" connector with 5th pin broken out.</t>
  </si>
  <si>
    <t>Y1A</t>
  </si>
  <si>
    <t>12M</t>
  </si>
  <si>
    <t>CRYSTALHC49UP</t>
  </si>
  <si>
    <t>HC49UP</t>
  </si>
  <si>
    <t>CRYSTAL</t>
  </si>
  <si>
    <t>Y1B</t>
  </si>
  <si>
    <t>CSTCE12M0G15</t>
  </si>
  <si>
    <t>RESONATORSMD</t>
  </si>
  <si>
    <t>RESONATOR-SMD</t>
  </si>
  <si>
    <t>Resonator</t>
  </si>
  <si>
    <t>Projects/Hackerspace/WR703N Expander/WR703N Expander v1.sch</t>
  </si>
  <si>
    <t>Optional power input</t>
  </si>
  <si>
    <t>DNP - only used with resonator</t>
  </si>
  <si>
    <t>Don't install if using resonator</t>
  </si>
  <si>
    <t>Optional resonator - not as precise as crystal</t>
  </si>
  <si>
    <t>Optional mini-B USB uplink for stand alone use</t>
  </si>
  <si>
    <t>Updated</t>
  </si>
  <si>
    <t>used for USB uplink when stacked on WR703N</t>
  </si>
  <si>
    <t>USB A female PTH (vertical recommended)</t>
  </si>
  <si>
    <t>Optional - interferes with mounting hole &amp; PORTB</t>
  </si>
  <si>
    <t>Alternate connection</t>
  </si>
  <si>
    <t>USB A female PTH (right angle)</t>
  </si>
  <si>
    <t>Alternate connection, allows double stacking</t>
  </si>
  <si>
    <t>FTDI FT2232L or FT2232D</t>
  </si>
  <si>
    <t>Microchip EEPROM</t>
  </si>
  <si>
    <t>Alternate fuse (polyswitch) but not recommended</t>
  </si>
  <si>
    <t>Notes</t>
  </si>
  <si>
    <t>Serial Port 1</t>
  </si>
  <si>
    <t>Serial Port 2</t>
  </si>
  <si>
    <t>Select Self or Bus powered mode</t>
  </si>
  <si>
    <t>Select power source from USB uplink or 5V_IN</t>
  </si>
  <si>
    <t>Selects VCCIO for PORTA</t>
  </si>
  <si>
    <t>Selects VCCIO for PORTB</t>
  </si>
  <si>
    <t>Part No</t>
  </si>
  <si>
    <t>Supplier</t>
  </si>
  <si>
    <t>Far East Electronics</t>
  </si>
  <si>
    <t>GL850G SSOP28</t>
  </si>
  <si>
    <t>Dontronics</t>
  </si>
  <si>
    <t>FTDI FT2232L</t>
  </si>
  <si>
    <t>element14</t>
  </si>
  <si>
    <t>169-6539</t>
  </si>
  <si>
    <t>184-2281</t>
  </si>
  <si>
    <t>140-1421</t>
  </si>
  <si>
    <t>RXEF040 PTC</t>
  </si>
  <si>
    <t>117-5862</t>
  </si>
  <si>
    <t>975-8232</t>
  </si>
  <si>
    <t>147-0878</t>
  </si>
  <si>
    <t>160-1171</t>
  </si>
  <si>
    <t>169-6536</t>
  </si>
  <si>
    <t>169-6534</t>
  </si>
  <si>
    <t>user supplied</t>
  </si>
  <si>
    <t>solder bridge</t>
  </si>
  <si>
    <t>992-1834</t>
  </si>
  <si>
    <t>PCB</t>
  </si>
  <si>
    <t>PCBwing</t>
  </si>
  <si>
    <t>TOTAL</t>
  </si>
  <si>
    <t>Cost</t>
  </si>
  <si>
    <t>165-3028</t>
  </si>
  <si>
    <t>146-9932</t>
  </si>
  <si>
    <t>165-2940</t>
  </si>
  <si>
    <t>933-2391</t>
  </si>
  <si>
    <t>933-2405</t>
  </si>
  <si>
    <t>146-9887</t>
  </si>
  <si>
    <t>165-2946</t>
  </si>
  <si>
    <t>146-9929</t>
  </si>
  <si>
    <t>146-3377</t>
  </si>
  <si>
    <t>174-0665</t>
  </si>
  <si>
    <t>161-1958</t>
  </si>
  <si>
    <t>141-4688</t>
  </si>
  <si>
    <t>141-4673</t>
  </si>
  <si>
    <t xml:space="preserve">Partlist for: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</si>
</sst>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4" fillId="0" borderId="0" xfId="0" applyFont="1" applyAlignment="1">
      <alignment/>
    </xf>
    <xf numFmtId="15" fontId="34" fillId="0" borderId="0" xfId="0" applyNumberFormat="1" applyFont="1" applyAlignment="1">
      <alignment/>
    </xf>
    <xf numFmtId="0" fontId="36" fillId="0" borderId="0" xfId="0" applyFont="1" applyAlignment="1">
      <alignment/>
    </xf>
    <xf numFmtId="44" fontId="0" fillId="0" borderId="0" xfId="44" applyFont="1" applyAlignment="1">
      <alignment/>
    </xf>
    <xf numFmtId="0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44" fontId="37" fillId="0" borderId="0" xfId="44" applyFont="1" applyAlignment="1">
      <alignment horizontal="center"/>
    </xf>
    <xf numFmtId="44" fontId="34" fillId="0" borderId="0" xfId="44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7109375" style="0" bestFit="1" customWidth="1"/>
    <col min="2" max="2" width="16.140625" style="0" bestFit="1" customWidth="1"/>
    <col min="3" max="3" width="16.00390625" style="0" bestFit="1" customWidth="1"/>
    <col min="4" max="4" width="16.7109375" style="0" bestFit="1" customWidth="1"/>
    <col min="5" max="5" width="54.57421875" style="0" bestFit="1" customWidth="1"/>
    <col min="6" max="6" width="46.7109375" style="0" bestFit="1" customWidth="1"/>
    <col min="7" max="7" width="18.00390625" style="0" bestFit="1" customWidth="1"/>
    <col min="8" max="8" width="14.57421875" style="0" bestFit="1" customWidth="1"/>
    <col min="9" max="9" width="12.7109375" style="5" customWidth="1"/>
  </cols>
  <sheetData>
    <row r="1" spans="1:2" ht="15">
      <c r="A1" t="s">
        <v>187</v>
      </c>
      <c r="B1" s="2" t="s">
        <v>127</v>
      </c>
    </row>
    <row r="3" spans="1:2" ht="15">
      <c r="A3" t="s">
        <v>133</v>
      </c>
      <c r="B3" s="3">
        <v>41064</v>
      </c>
    </row>
    <row r="5" spans="1:9" ht="15">
      <c r="A5" s="6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143</v>
      </c>
      <c r="G5" s="7" t="s">
        <v>151</v>
      </c>
      <c r="H5" s="7" t="s">
        <v>150</v>
      </c>
      <c r="I5" s="8" t="s">
        <v>173</v>
      </c>
    </row>
    <row r="6" spans="1:9" ht="15">
      <c r="A6" s="1" t="s">
        <v>5</v>
      </c>
      <c r="B6" t="s">
        <v>6</v>
      </c>
      <c r="C6" t="s">
        <v>7</v>
      </c>
      <c r="D6" t="s">
        <v>8</v>
      </c>
      <c r="E6" t="s">
        <v>9</v>
      </c>
      <c r="G6" t="s">
        <v>156</v>
      </c>
      <c r="H6" t="s">
        <v>182</v>
      </c>
      <c r="I6" s="5">
        <f>0.224*1.1</f>
        <v>0.24640000000000004</v>
      </c>
    </row>
    <row r="7" spans="1:9" ht="15">
      <c r="A7" s="1" t="s">
        <v>10</v>
      </c>
      <c r="B7" t="s">
        <v>11</v>
      </c>
      <c r="C7" t="s">
        <v>7</v>
      </c>
      <c r="D7" t="s">
        <v>8</v>
      </c>
      <c r="E7" t="s">
        <v>9</v>
      </c>
      <c r="G7" t="s">
        <v>156</v>
      </c>
      <c r="H7" t="s">
        <v>183</v>
      </c>
      <c r="I7" s="5">
        <f>0.11*1.1</f>
        <v>0.12100000000000001</v>
      </c>
    </row>
    <row r="8" spans="1:9" ht="15">
      <c r="A8" s="1" t="s">
        <v>12</v>
      </c>
      <c r="B8" t="s">
        <v>13</v>
      </c>
      <c r="C8" t="s">
        <v>7</v>
      </c>
      <c r="D8" t="s">
        <v>8</v>
      </c>
      <c r="E8" t="s">
        <v>9</v>
      </c>
      <c r="G8" t="s">
        <v>156</v>
      </c>
      <c r="H8" t="s">
        <v>184</v>
      </c>
      <c r="I8" s="5">
        <f>0.113*1.1</f>
        <v>0.12430000000000001</v>
      </c>
    </row>
    <row r="9" spans="1:9" ht="15">
      <c r="A9" s="1" t="s">
        <v>14</v>
      </c>
      <c r="B9" t="s">
        <v>11</v>
      </c>
      <c r="C9" t="s">
        <v>7</v>
      </c>
      <c r="D9" t="s">
        <v>8</v>
      </c>
      <c r="E9" t="s">
        <v>9</v>
      </c>
      <c r="G9" t="s">
        <v>156</v>
      </c>
      <c r="H9" t="s">
        <v>183</v>
      </c>
      <c r="I9" s="5">
        <f>0.11*1.1</f>
        <v>0.12100000000000001</v>
      </c>
    </row>
    <row r="10" spans="1:9" ht="15">
      <c r="A10" s="1" t="s">
        <v>15</v>
      </c>
      <c r="B10" t="s">
        <v>11</v>
      </c>
      <c r="C10" t="s">
        <v>7</v>
      </c>
      <c r="D10" t="s">
        <v>8</v>
      </c>
      <c r="E10" t="s">
        <v>9</v>
      </c>
      <c r="G10" t="s">
        <v>156</v>
      </c>
      <c r="H10" t="s">
        <v>183</v>
      </c>
      <c r="I10" s="5">
        <f>0.11*1.1</f>
        <v>0.12100000000000001</v>
      </c>
    </row>
    <row r="11" spans="1:9" ht="15">
      <c r="A11" s="1" t="s">
        <v>16</v>
      </c>
      <c r="B11" t="s">
        <v>17</v>
      </c>
      <c r="C11" t="s">
        <v>7</v>
      </c>
      <c r="D11" t="s">
        <v>8</v>
      </c>
      <c r="E11" t="s">
        <v>9</v>
      </c>
      <c r="G11" t="s">
        <v>156</v>
      </c>
      <c r="H11" t="s">
        <v>185</v>
      </c>
      <c r="I11" s="5">
        <f>0.243*1.1</f>
        <v>0.26730000000000004</v>
      </c>
    </row>
    <row r="12" spans="1:9" ht="15">
      <c r="A12" s="1" t="s">
        <v>18</v>
      </c>
      <c r="B12" t="s">
        <v>11</v>
      </c>
      <c r="C12" t="s">
        <v>7</v>
      </c>
      <c r="D12" t="s">
        <v>8</v>
      </c>
      <c r="E12" t="s">
        <v>9</v>
      </c>
      <c r="G12" t="s">
        <v>156</v>
      </c>
      <c r="H12" t="s">
        <v>183</v>
      </c>
      <c r="I12" s="5">
        <f>0.11*1.1</f>
        <v>0.12100000000000001</v>
      </c>
    </row>
    <row r="13" spans="1:9" ht="15">
      <c r="A13" s="1" t="s">
        <v>19</v>
      </c>
      <c r="B13" t="s">
        <v>20</v>
      </c>
      <c r="C13" t="s">
        <v>7</v>
      </c>
      <c r="D13" t="s">
        <v>8</v>
      </c>
      <c r="E13" t="s">
        <v>9</v>
      </c>
      <c r="F13" t="s">
        <v>130</v>
      </c>
      <c r="G13" t="s">
        <v>156</v>
      </c>
      <c r="H13" t="s">
        <v>186</v>
      </c>
      <c r="I13" s="5">
        <f>0.088*1.1</f>
        <v>0.0968</v>
      </c>
    </row>
    <row r="14" spans="1:9" ht="15">
      <c r="A14" s="1" t="s">
        <v>21</v>
      </c>
      <c r="B14" t="s">
        <v>20</v>
      </c>
      <c r="C14" t="s">
        <v>7</v>
      </c>
      <c r="D14" t="s">
        <v>8</v>
      </c>
      <c r="E14" t="s">
        <v>9</v>
      </c>
      <c r="F14" t="s">
        <v>130</v>
      </c>
      <c r="G14" t="s">
        <v>156</v>
      </c>
      <c r="H14" t="s">
        <v>186</v>
      </c>
      <c r="I14" s="5">
        <f>0.088*1.1</f>
        <v>0.0968</v>
      </c>
    </row>
    <row r="15" spans="1:9" ht="15">
      <c r="A15" s="1" t="s">
        <v>22</v>
      </c>
      <c r="B15" t="s">
        <v>11</v>
      </c>
      <c r="C15" t="s">
        <v>7</v>
      </c>
      <c r="D15" t="s">
        <v>8</v>
      </c>
      <c r="E15" t="s">
        <v>9</v>
      </c>
      <c r="G15" t="s">
        <v>156</v>
      </c>
      <c r="H15" t="s">
        <v>183</v>
      </c>
      <c r="I15" s="5">
        <f>0.11*1.1</f>
        <v>0.12100000000000001</v>
      </c>
    </row>
    <row r="16" spans="1:9" ht="15">
      <c r="A16" s="1" t="s">
        <v>23</v>
      </c>
      <c r="B16" t="s">
        <v>11</v>
      </c>
      <c r="C16" t="s">
        <v>7</v>
      </c>
      <c r="D16" t="s">
        <v>8</v>
      </c>
      <c r="E16" t="s">
        <v>9</v>
      </c>
      <c r="G16" t="s">
        <v>156</v>
      </c>
      <c r="H16" t="s">
        <v>183</v>
      </c>
      <c r="I16" s="5">
        <f>0.11*1.1</f>
        <v>0.12100000000000001</v>
      </c>
    </row>
    <row r="17" spans="1:9" ht="15">
      <c r="A17" s="1" t="s">
        <v>24</v>
      </c>
      <c r="B17" t="s">
        <v>11</v>
      </c>
      <c r="C17" t="s">
        <v>7</v>
      </c>
      <c r="D17" t="s">
        <v>8</v>
      </c>
      <c r="E17" t="s">
        <v>9</v>
      </c>
      <c r="G17" t="s">
        <v>156</v>
      </c>
      <c r="H17" t="s">
        <v>183</v>
      </c>
      <c r="I17" s="5">
        <f>0.11*1.1</f>
        <v>0.12100000000000001</v>
      </c>
    </row>
    <row r="18" spans="1:9" ht="15">
      <c r="A18" s="1" t="s">
        <v>25</v>
      </c>
      <c r="B18" t="s">
        <v>11</v>
      </c>
      <c r="C18" t="s">
        <v>7</v>
      </c>
      <c r="D18" t="s">
        <v>8</v>
      </c>
      <c r="E18" t="s">
        <v>9</v>
      </c>
      <c r="G18" t="s">
        <v>156</v>
      </c>
      <c r="H18" t="s">
        <v>183</v>
      </c>
      <c r="I18" s="5">
        <f>0.11*1.1</f>
        <v>0.12100000000000001</v>
      </c>
    </row>
    <row r="19" spans="1:9" ht="15">
      <c r="A19" s="1" t="s">
        <v>26</v>
      </c>
      <c r="B19" t="s">
        <v>27</v>
      </c>
      <c r="C19" t="s">
        <v>28</v>
      </c>
      <c r="D19" t="s">
        <v>29</v>
      </c>
      <c r="E19" t="s">
        <v>30</v>
      </c>
      <c r="G19" t="s">
        <v>156</v>
      </c>
      <c r="H19" t="s">
        <v>169</v>
      </c>
      <c r="I19" s="5">
        <f>1.31*1.1</f>
        <v>1.4410000000000003</v>
      </c>
    </row>
    <row r="20" spans="1:9" ht="15">
      <c r="A20" s="1" t="s">
        <v>31</v>
      </c>
      <c r="B20" t="s">
        <v>160</v>
      </c>
      <c r="C20" t="s">
        <v>32</v>
      </c>
      <c r="D20" t="s">
        <v>33</v>
      </c>
      <c r="E20" t="s">
        <v>34</v>
      </c>
      <c r="F20" t="s">
        <v>142</v>
      </c>
      <c r="G20" t="s">
        <v>156</v>
      </c>
      <c r="H20" t="s">
        <v>161</v>
      </c>
      <c r="I20" s="5">
        <f>1.32*1.1</f>
        <v>1.4520000000000002</v>
      </c>
    </row>
    <row r="21" spans="1:7" ht="15">
      <c r="A21" s="1" t="s">
        <v>35</v>
      </c>
      <c r="B21" t="s">
        <v>36</v>
      </c>
      <c r="C21" t="s">
        <v>37</v>
      </c>
      <c r="D21" t="s">
        <v>38</v>
      </c>
      <c r="E21" t="s">
        <v>39</v>
      </c>
      <c r="G21" t="s">
        <v>167</v>
      </c>
    </row>
    <row r="22" spans="1:7" ht="15">
      <c r="A22" s="1" t="s">
        <v>40</v>
      </c>
      <c r="B22" t="s">
        <v>41</v>
      </c>
      <c r="C22" t="s">
        <v>41</v>
      </c>
      <c r="D22" t="s">
        <v>42</v>
      </c>
      <c r="E22" t="s">
        <v>43</v>
      </c>
      <c r="F22" t="s">
        <v>146</v>
      </c>
      <c r="G22" t="s">
        <v>168</v>
      </c>
    </row>
    <row r="23" spans="1:7" ht="15">
      <c r="A23" s="1" t="s">
        <v>44</v>
      </c>
      <c r="B23" t="s">
        <v>41</v>
      </c>
      <c r="C23" t="s">
        <v>41</v>
      </c>
      <c r="D23" t="s">
        <v>42</v>
      </c>
      <c r="E23" t="s">
        <v>43</v>
      </c>
      <c r="F23" t="s">
        <v>147</v>
      </c>
      <c r="G23" t="s">
        <v>168</v>
      </c>
    </row>
    <row r="24" spans="1:7" ht="15">
      <c r="A24" s="1" t="s">
        <v>45</v>
      </c>
      <c r="B24" t="s">
        <v>41</v>
      </c>
      <c r="C24" t="s">
        <v>41</v>
      </c>
      <c r="D24" t="s">
        <v>42</v>
      </c>
      <c r="E24" t="s">
        <v>43</v>
      </c>
      <c r="F24" t="s">
        <v>148</v>
      </c>
      <c r="G24" t="s">
        <v>168</v>
      </c>
    </row>
    <row r="25" spans="1:7" ht="15">
      <c r="A25" s="1" t="s">
        <v>46</v>
      </c>
      <c r="B25" t="s">
        <v>41</v>
      </c>
      <c r="C25" t="s">
        <v>41</v>
      </c>
      <c r="D25" t="s">
        <v>42</v>
      </c>
      <c r="E25" t="s">
        <v>43</v>
      </c>
      <c r="F25" t="s">
        <v>149</v>
      </c>
      <c r="G25" t="s">
        <v>168</v>
      </c>
    </row>
    <row r="26" spans="1:7" ht="15">
      <c r="A26" s="1" t="s">
        <v>47</v>
      </c>
      <c r="B26" t="s">
        <v>48</v>
      </c>
      <c r="C26" t="s">
        <v>49</v>
      </c>
      <c r="D26" t="s">
        <v>50</v>
      </c>
      <c r="E26" t="s">
        <v>51</v>
      </c>
      <c r="F26" t="s">
        <v>128</v>
      </c>
      <c r="G26" t="s">
        <v>167</v>
      </c>
    </row>
    <row r="27" spans="1:7" ht="15">
      <c r="A27" s="1" t="s">
        <v>52</v>
      </c>
      <c r="B27" t="s">
        <v>53</v>
      </c>
      <c r="C27" t="s">
        <v>54</v>
      </c>
      <c r="D27" t="s">
        <v>55</v>
      </c>
      <c r="E27" t="s">
        <v>56</v>
      </c>
      <c r="F27" t="s">
        <v>144</v>
      </c>
      <c r="G27" t="s">
        <v>167</v>
      </c>
    </row>
    <row r="28" spans="1:7" ht="15">
      <c r="A28" s="1" t="s">
        <v>57</v>
      </c>
      <c r="B28" t="s">
        <v>58</v>
      </c>
      <c r="C28" t="s">
        <v>54</v>
      </c>
      <c r="D28" t="s">
        <v>55</v>
      </c>
      <c r="E28" t="s">
        <v>56</v>
      </c>
      <c r="F28" t="s">
        <v>145</v>
      </c>
      <c r="G28" t="s">
        <v>167</v>
      </c>
    </row>
    <row r="29" spans="1:9" ht="15">
      <c r="A29" s="1" t="s">
        <v>59</v>
      </c>
      <c r="B29" t="s">
        <v>60</v>
      </c>
      <c r="C29" t="s">
        <v>61</v>
      </c>
      <c r="D29" t="s">
        <v>62</v>
      </c>
      <c r="E29" t="s">
        <v>63</v>
      </c>
      <c r="G29" t="s">
        <v>156</v>
      </c>
      <c r="H29" t="s">
        <v>174</v>
      </c>
      <c r="I29" s="5">
        <f>0.027*1.1</f>
        <v>0.0297</v>
      </c>
    </row>
    <row r="30" spans="1:9" ht="15">
      <c r="A30" s="1" t="s">
        <v>64</v>
      </c>
      <c r="B30" t="s">
        <v>65</v>
      </c>
      <c r="C30" t="s">
        <v>61</v>
      </c>
      <c r="D30" t="s">
        <v>62</v>
      </c>
      <c r="E30" t="s">
        <v>63</v>
      </c>
      <c r="G30" t="s">
        <v>156</v>
      </c>
      <c r="H30" t="s">
        <v>177</v>
      </c>
      <c r="I30" s="5">
        <f>0.008*1.1</f>
        <v>0.0088</v>
      </c>
    </row>
    <row r="31" spans="1:9" ht="15">
      <c r="A31" s="1" t="s">
        <v>66</v>
      </c>
      <c r="B31" t="s">
        <v>67</v>
      </c>
      <c r="C31" t="s">
        <v>61</v>
      </c>
      <c r="D31" t="s">
        <v>62</v>
      </c>
      <c r="E31" t="s">
        <v>63</v>
      </c>
      <c r="G31" t="s">
        <v>156</v>
      </c>
      <c r="H31" t="s">
        <v>178</v>
      </c>
      <c r="I31" s="5">
        <f>0.008*1.1</f>
        <v>0.0088</v>
      </c>
    </row>
    <row r="32" spans="1:9" ht="15">
      <c r="A32" s="1" t="s">
        <v>68</v>
      </c>
      <c r="B32" t="s">
        <v>69</v>
      </c>
      <c r="C32" t="s">
        <v>61</v>
      </c>
      <c r="D32" t="s">
        <v>62</v>
      </c>
      <c r="E32" t="s">
        <v>63</v>
      </c>
      <c r="G32" t="s">
        <v>156</v>
      </c>
      <c r="H32" t="s">
        <v>179</v>
      </c>
      <c r="I32" s="5">
        <f>0.147*1.1</f>
        <v>0.1617</v>
      </c>
    </row>
    <row r="33" spans="1:9" ht="15">
      <c r="A33" s="1" t="s">
        <v>70</v>
      </c>
      <c r="B33" t="s">
        <v>65</v>
      </c>
      <c r="C33" t="s">
        <v>61</v>
      </c>
      <c r="D33" t="s">
        <v>62</v>
      </c>
      <c r="E33" t="s">
        <v>63</v>
      </c>
      <c r="G33" t="s">
        <v>156</v>
      </c>
      <c r="H33" t="s">
        <v>177</v>
      </c>
      <c r="I33" s="5">
        <f>0.008*1.1</f>
        <v>0.0088</v>
      </c>
    </row>
    <row r="34" spans="1:9" ht="15">
      <c r="A34" s="1" t="s">
        <v>71</v>
      </c>
      <c r="B34" t="s">
        <v>72</v>
      </c>
      <c r="C34" t="s">
        <v>61</v>
      </c>
      <c r="D34" t="s">
        <v>62</v>
      </c>
      <c r="E34" t="s">
        <v>63</v>
      </c>
      <c r="G34" t="s">
        <v>156</v>
      </c>
      <c r="H34" t="s">
        <v>175</v>
      </c>
      <c r="I34" s="5">
        <f>0.163*1.1</f>
        <v>0.17930000000000001</v>
      </c>
    </row>
    <row r="35" spans="1:8" ht="15">
      <c r="A35" s="1" t="s">
        <v>73</v>
      </c>
      <c r="B35" t="s">
        <v>74</v>
      </c>
      <c r="C35" t="s">
        <v>61</v>
      </c>
      <c r="D35" t="s">
        <v>62</v>
      </c>
      <c r="E35" t="s">
        <v>63</v>
      </c>
      <c r="F35" t="s">
        <v>129</v>
      </c>
      <c r="G35" t="s">
        <v>156</v>
      </c>
      <c r="H35" t="s">
        <v>180</v>
      </c>
    </row>
    <row r="36" spans="1:9" ht="15">
      <c r="A36" s="1" t="s">
        <v>75</v>
      </c>
      <c r="B36" t="s">
        <v>76</v>
      </c>
      <c r="C36" t="s">
        <v>61</v>
      </c>
      <c r="D36" t="s">
        <v>62</v>
      </c>
      <c r="E36" t="s">
        <v>63</v>
      </c>
      <c r="G36" t="s">
        <v>156</v>
      </c>
      <c r="H36" t="s">
        <v>176</v>
      </c>
      <c r="I36" s="5">
        <f>0.026*1.1</f>
        <v>0.0286</v>
      </c>
    </row>
    <row r="37" spans="1:9" ht="15">
      <c r="A37" s="1" t="s">
        <v>77</v>
      </c>
      <c r="B37" t="s">
        <v>78</v>
      </c>
      <c r="C37" t="s">
        <v>61</v>
      </c>
      <c r="D37" t="s">
        <v>62</v>
      </c>
      <c r="E37" t="s">
        <v>63</v>
      </c>
      <c r="G37" t="s">
        <v>156</v>
      </c>
      <c r="H37" t="s">
        <v>181</v>
      </c>
      <c r="I37" s="5">
        <f>0.038*1.1</f>
        <v>0.041800000000000004</v>
      </c>
    </row>
    <row r="38" spans="1:9" ht="15">
      <c r="A38" s="1" t="s">
        <v>79</v>
      </c>
      <c r="B38" t="s">
        <v>80</v>
      </c>
      <c r="C38" t="s">
        <v>80</v>
      </c>
      <c r="D38" t="s">
        <v>81</v>
      </c>
      <c r="E38" t="s">
        <v>82</v>
      </c>
      <c r="G38" t="s">
        <v>152</v>
      </c>
      <c r="H38" t="s">
        <v>153</v>
      </c>
      <c r="I38" s="5">
        <v>1</v>
      </c>
    </row>
    <row r="39" spans="1:9" ht="15">
      <c r="A39" s="1" t="s">
        <v>83</v>
      </c>
      <c r="B39" t="s">
        <v>84</v>
      </c>
      <c r="C39" t="s">
        <v>85</v>
      </c>
      <c r="D39" t="s">
        <v>86</v>
      </c>
      <c r="E39" t="s">
        <v>140</v>
      </c>
      <c r="G39" t="s">
        <v>154</v>
      </c>
      <c r="H39" s="4" t="s">
        <v>155</v>
      </c>
      <c r="I39" s="5">
        <v>1.3</v>
      </c>
    </row>
    <row r="40" spans="1:9" ht="15">
      <c r="A40" s="1" t="s">
        <v>87</v>
      </c>
      <c r="B40" t="s">
        <v>88</v>
      </c>
      <c r="C40" t="s">
        <v>89</v>
      </c>
      <c r="D40" t="s">
        <v>90</v>
      </c>
      <c r="E40" t="s">
        <v>141</v>
      </c>
      <c r="G40" t="s">
        <v>156</v>
      </c>
      <c r="H40" t="s">
        <v>162</v>
      </c>
      <c r="I40" s="5">
        <f>0.506*1.1</f>
        <v>0.5566000000000001</v>
      </c>
    </row>
    <row r="41" spans="1:9" ht="15">
      <c r="A41" s="1" t="s">
        <v>91</v>
      </c>
      <c r="B41" t="s">
        <v>92</v>
      </c>
      <c r="C41" t="s">
        <v>92</v>
      </c>
      <c r="D41" t="s">
        <v>93</v>
      </c>
      <c r="E41" t="s">
        <v>94</v>
      </c>
      <c r="G41" t="s">
        <v>156</v>
      </c>
      <c r="H41" t="s">
        <v>163</v>
      </c>
      <c r="I41" s="5">
        <f>0.438*1.1</f>
        <v>0.48180000000000006</v>
      </c>
    </row>
    <row r="42" spans="1:9" ht="15">
      <c r="A42" s="1" t="s">
        <v>95</v>
      </c>
      <c r="B42" t="s">
        <v>96</v>
      </c>
      <c r="C42" t="s">
        <v>97</v>
      </c>
      <c r="D42" t="s">
        <v>93</v>
      </c>
      <c r="E42" t="s">
        <v>98</v>
      </c>
      <c r="G42" t="s">
        <v>156</v>
      </c>
      <c r="H42" t="s">
        <v>164</v>
      </c>
      <c r="I42" s="5">
        <f>0.816*1.1</f>
        <v>0.8976000000000001</v>
      </c>
    </row>
    <row r="43" spans="1:7" ht="15">
      <c r="A43" s="1" t="s">
        <v>99</v>
      </c>
      <c r="B43" t="s">
        <v>100</v>
      </c>
      <c r="C43" t="s">
        <v>101</v>
      </c>
      <c r="D43" t="s">
        <v>102</v>
      </c>
      <c r="E43" t="s">
        <v>51</v>
      </c>
      <c r="F43" t="s">
        <v>134</v>
      </c>
      <c r="G43" t="s">
        <v>167</v>
      </c>
    </row>
    <row r="44" spans="1:9" ht="15">
      <c r="A44" s="1" t="s">
        <v>103</v>
      </c>
      <c r="B44" t="s">
        <v>104</v>
      </c>
      <c r="C44" t="s">
        <v>104</v>
      </c>
      <c r="D44" t="s">
        <v>104</v>
      </c>
      <c r="E44" t="s">
        <v>138</v>
      </c>
      <c r="G44" t="s">
        <v>156</v>
      </c>
      <c r="H44" t="s">
        <v>166</v>
      </c>
      <c r="I44" s="5">
        <f>1.8*1.1</f>
        <v>1.9800000000000002</v>
      </c>
    </row>
    <row r="45" spans="1:7" ht="15">
      <c r="A45" s="1" t="s">
        <v>105</v>
      </c>
      <c r="B45" t="s">
        <v>106</v>
      </c>
      <c r="C45" t="s">
        <v>101</v>
      </c>
      <c r="D45" t="s">
        <v>102</v>
      </c>
      <c r="E45" t="s">
        <v>51</v>
      </c>
      <c r="F45" t="s">
        <v>137</v>
      </c>
      <c r="G45" t="s">
        <v>167</v>
      </c>
    </row>
    <row r="46" spans="1:9" ht="15">
      <c r="A46" s="1" t="s">
        <v>107</v>
      </c>
      <c r="B46" t="s">
        <v>104</v>
      </c>
      <c r="C46" t="s">
        <v>104</v>
      </c>
      <c r="D46" t="s">
        <v>104</v>
      </c>
      <c r="E46" t="s">
        <v>138</v>
      </c>
      <c r="G46" t="s">
        <v>156</v>
      </c>
      <c r="H46" t="s">
        <v>166</v>
      </c>
      <c r="I46" s="5">
        <f>1.8*1.1</f>
        <v>1.9800000000000002</v>
      </c>
    </row>
    <row r="47" spans="1:7" ht="15">
      <c r="A47" s="1" t="s">
        <v>108</v>
      </c>
      <c r="B47" t="s">
        <v>109</v>
      </c>
      <c r="C47" t="s">
        <v>101</v>
      </c>
      <c r="D47" t="s">
        <v>102</v>
      </c>
      <c r="E47" t="s">
        <v>51</v>
      </c>
      <c r="F47" t="s">
        <v>137</v>
      </c>
      <c r="G47" t="s">
        <v>167</v>
      </c>
    </row>
    <row r="48" spans="1:9" ht="15">
      <c r="A48" s="1" t="s">
        <v>110</v>
      </c>
      <c r="B48" t="s">
        <v>104</v>
      </c>
      <c r="C48" t="s">
        <v>104</v>
      </c>
      <c r="D48" t="s">
        <v>104</v>
      </c>
      <c r="E48" t="s">
        <v>135</v>
      </c>
      <c r="F48" t="s">
        <v>136</v>
      </c>
      <c r="G48" t="s">
        <v>156</v>
      </c>
      <c r="H48" t="s">
        <v>165</v>
      </c>
      <c r="I48" s="5">
        <f>1.53-1.1</f>
        <v>0.42999999999999994</v>
      </c>
    </row>
    <row r="49" spans="1:7" ht="15">
      <c r="A49" s="1" t="s">
        <v>111</v>
      </c>
      <c r="B49" t="s">
        <v>112</v>
      </c>
      <c r="C49" t="s">
        <v>101</v>
      </c>
      <c r="D49" t="s">
        <v>102</v>
      </c>
      <c r="E49" t="s">
        <v>51</v>
      </c>
      <c r="F49" t="s">
        <v>139</v>
      </c>
      <c r="G49" t="s">
        <v>167</v>
      </c>
    </row>
    <row r="50" spans="1:9" ht="15">
      <c r="A50" s="1" t="s">
        <v>113</v>
      </c>
      <c r="B50" t="s">
        <v>114</v>
      </c>
      <c r="C50" t="s">
        <v>114</v>
      </c>
      <c r="D50" t="s">
        <v>115</v>
      </c>
      <c r="E50" t="s">
        <v>116</v>
      </c>
      <c r="F50" t="s">
        <v>132</v>
      </c>
      <c r="G50" t="s">
        <v>156</v>
      </c>
      <c r="H50" t="s">
        <v>157</v>
      </c>
      <c r="I50" s="5">
        <f>1.54*1.1</f>
        <v>1.6940000000000002</v>
      </c>
    </row>
    <row r="51" spans="1:9" ht="15">
      <c r="A51" s="1" t="s">
        <v>117</v>
      </c>
      <c r="B51" t="s">
        <v>118</v>
      </c>
      <c r="C51" t="s">
        <v>119</v>
      </c>
      <c r="D51" t="s">
        <v>120</v>
      </c>
      <c r="E51" t="s">
        <v>121</v>
      </c>
      <c r="G51" t="s">
        <v>156</v>
      </c>
      <c r="H51" t="s">
        <v>158</v>
      </c>
      <c r="I51" s="5">
        <f>1.32*1.1</f>
        <v>1.4520000000000002</v>
      </c>
    </row>
    <row r="52" spans="1:8" ht="15">
      <c r="A52" s="1" t="s">
        <v>122</v>
      </c>
      <c r="B52" t="s">
        <v>123</v>
      </c>
      <c r="C52" t="s">
        <v>124</v>
      </c>
      <c r="D52" t="s">
        <v>125</v>
      </c>
      <c r="E52" t="s">
        <v>126</v>
      </c>
      <c r="F52" t="s">
        <v>131</v>
      </c>
      <c r="G52" t="s">
        <v>156</v>
      </c>
      <c r="H52" t="s">
        <v>159</v>
      </c>
    </row>
    <row r="53" spans="1:9" ht="15">
      <c r="A53" s="1" t="s">
        <v>170</v>
      </c>
      <c r="G53" t="s">
        <v>171</v>
      </c>
      <c r="I53" s="5">
        <v>3</v>
      </c>
    </row>
    <row r="55" spans="7:9" ht="15">
      <c r="G55" s="2" t="s">
        <v>172</v>
      </c>
      <c r="H55" s="2"/>
      <c r="I55" s="9">
        <f>SUM(I6:I54)</f>
        <v>19.932100000000002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Kean Maizels</dc:creator>
  <cp:keywords/>
  <dc:description/>
  <cp:lastModifiedBy>Kean Maizels</cp:lastModifiedBy>
  <cp:lastPrinted>2012-06-04T07:42:09Z</cp:lastPrinted>
  <dcterms:created xsi:type="dcterms:W3CDTF">2012-06-04T07:40:33Z</dcterms:created>
  <dcterms:modified xsi:type="dcterms:W3CDTF">2012-06-04T14:58:22Z</dcterms:modified>
  <cp:category/>
  <cp:version/>
  <cp:contentType/>
  <cp:contentStatus/>
</cp:coreProperties>
</file>